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\Desktop\Аня\Звездочка\"/>
    </mc:Choice>
  </mc:AlternateContent>
  <bookViews>
    <workbookView xWindow="0" yWindow="0" windowWidth="28800" windowHeight="12435"/>
  </bookViews>
  <sheets>
    <sheet name="2016-2017" sheetId="1" r:id="rId1"/>
  </sheets>
  <externalReferences>
    <externalReference r:id="rId2"/>
  </externalReferences>
  <definedNames>
    <definedName name="_xlnm._FilterDatabase" localSheetId="0" hidden="1">'2016-2017'!$A$4:$C$61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59" i="1" l="1"/>
  <c r="C58" i="1"/>
  <c r="C57" i="1"/>
  <c r="C56" i="1"/>
  <c r="C55" i="1"/>
  <c r="C54" i="1"/>
  <c r="C53" i="1"/>
  <c r="C52" i="1"/>
  <c r="C51" i="1"/>
  <c r="C50" i="1"/>
  <c r="C49" i="1"/>
  <c r="C47" i="1"/>
  <c r="C43" i="1"/>
  <c r="C42" i="1"/>
  <c r="C41" i="1"/>
  <c r="C39" i="1"/>
  <c r="C38" i="1"/>
  <c r="C36" i="1"/>
  <c r="C35" i="1"/>
  <c r="C34" i="1"/>
  <c r="C33" i="1"/>
  <c r="C32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3" i="1"/>
  <c r="C12" i="1"/>
  <c r="C11" i="1"/>
  <c r="C10" i="1"/>
  <c r="C9" i="1"/>
  <c r="C8" i="1"/>
  <c r="C7" i="1"/>
  <c r="C5" i="1"/>
  <c r="C14" i="1" l="1"/>
  <c r="C60" i="1"/>
  <c r="C61" i="1" s="1"/>
  <c r="C37" i="1"/>
  <c r="C40" i="1" s="1"/>
  <c r="C44" i="1" s="1"/>
</calcChain>
</file>

<file path=xl/sharedStrings.xml><?xml version="1.0" encoding="utf-8"?>
<sst xmlns="http://schemas.openxmlformats.org/spreadsheetml/2006/main" count="120" uniqueCount="74">
  <si>
    <t>Отчет  о финансово-хозяйственной деятельности за 2016-2017 год</t>
  </si>
  <si>
    <t>с 01.05.2016 по 30.04.2017</t>
  </si>
  <si>
    <t>Статья</t>
  </si>
  <si>
    <t>Назначение платежа</t>
  </si>
  <si>
    <t>Сумма</t>
  </si>
  <si>
    <t>Касса</t>
  </si>
  <si>
    <t xml:space="preserve">Поступления </t>
  </si>
  <si>
    <t>взносы</t>
  </si>
  <si>
    <t>Членские взносы</t>
  </si>
  <si>
    <t>Отработка</t>
  </si>
  <si>
    <t>Вступительные</t>
  </si>
  <si>
    <t>Пеня</t>
  </si>
  <si>
    <t>Налог</t>
  </si>
  <si>
    <t>Целевые</t>
  </si>
  <si>
    <t>э/э</t>
  </si>
  <si>
    <t>Электроэнегия</t>
  </si>
  <si>
    <t>Итоги</t>
  </si>
  <si>
    <t>Итого сумма по поступлениям</t>
  </si>
  <si>
    <t>Расходы</t>
  </si>
  <si>
    <t xml:space="preserve">Зарплата </t>
  </si>
  <si>
    <t>Зарплата правления</t>
  </si>
  <si>
    <t>Материалы</t>
  </si>
  <si>
    <t>Ремонт 3 я скважина</t>
  </si>
  <si>
    <t>Насос</t>
  </si>
  <si>
    <t>Телефон сторож</t>
  </si>
  <si>
    <t>Сварочные работы</t>
  </si>
  <si>
    <t>Канцтовары</t>
  </si>
  <si>
    <t>Консультативные услуги</t>
  </si>
  <si>
    <t>Налоговый консультант</t>
  </si>
  <si>
    <t>Дрова, уголь</t>
  </si>
  <si>
    <t xml:space="preserve">Корм для собак </t>
  </si>
  <si>
    <t>Транспортнрые расходы (бензин)</t>
  </si>
  <si>
    <t>Прочие услуги</t>
  </si>
  <si>
    <t>Вывоз мусора</t>
  </si>
  <si>
    <t>убыток</t>
  </si>
  <si>
    <t>Юридические услуги</t>
  </si>
  <si>
    <t>Охрана, аудитор</t>
  </si>
  <si>
    <t>Дороги ( отсев щебень)</t>
  </si>
  <si>
    <t>Столбы</t>
  </si>
  <si>
    <t>Электроэнергия</t>
  </si>
  <si>
    <t>Итого расход  по кассе</t>
  </si>
  <si>
    <t>Сдача средств в банк</t>
  </si>
  <si>
    <t xml:space="preserve">Банк </t>
  </si>
  <si>
    <t>Займы</t>
  </si>
  <si>
    <t>Возврат займа</t>
  </si>
  <si>
    <t>Итого расход по кассе + сдача в банк</t>
  </si>
  <si>
    <t xml:space="preserve">Приход в кассу из банка </t>
  </si>
  <si>
    <t>Подотчет</t>
  </si>
  <si>
    <t>Возврат подотчета прошлых периодов</t>
  </si>
  <si>
    <t>Выдано в подотчет</t>
  </si>
  <si>
    <t>Сальдо (остаток по кассе на 01.05.2017)</t>
  </si>
  <si>
    <t>Банк</t>
  </si>
  <si>
    <t>Сальдо банк</t>
  </si>
  <si>
    <t>на 01.05.2016</t>
  </si>
  <si>
    <t>Приход</t>
  </si>
  <si>
    <t>Расход</t>
  </si>
  <si>
    <t>Услуги банка</t>
  </si>
  <si>
    <t>Зарплата</t>
  </si>
  <si>
    <t>Налоги</t>
  </si>
  <si>
    <t>ООО Гектор</t>
  </si>
  <si>
    <t>Снятие наличных в кассу</t>
  </si>
  <si>
    <t>Госпошлина</t>
  </si>
  <si>
    <t>Снятие наличных</t>
  </si>
  <si>
    <t>Пени</t>
  </si>
  <si>
    <t>УЭС</t>
  </si>
  <si>
    <t xml:space="preserve">Итого расход по банку </t>
  </si>
  <si>
    <t>Сальдо (остаток на р/с на 01.05.2017)</t>
  </si>
  <si>
    <t>Взносы</t>
  </si>
  <si>
    <t>Итого сальдо по взносам</t>
  </si>
  <si>
    <t>Итоговое сальдо по целевым</t>
  </si>
  <si>
    <t>Итоговое сальдо по электроэнрергии</t>
  </si>
  <si>
    <t>Убыток</t>
  </si>
  <si>
    <t>Итоговое сальдо по убыткам</t>
  </si>
  <si>
    <t>Переплата по зарплате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</si>
</sst>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0" fillId="2" borderId="1" xfId="0" applyFill="1" applyBorder="1"/>
    <xf numFmtId="0" fontId="2" fillId="2" borderId="1" xfId="0" applyFont="1" applyFill="1" applyBorder="1"/>
    <xf numFmtId="0" fontId="0" fillId="0" borderId="1" xfId="0" applyBorder="1"/>
    <xf numFmtId="4" fontId="0" fillId="0" borderId="1" xfId="0" applyNumberFormat="1" applyBorder="1"/>
    <xf numFmtId="4" fontId="2" fillId="0" borderId="1" xfId="0" applyNumberFormat="1" applyFont="1" applyBorder="1"/>
    <xf numFmtId="0" fontId="1" fillId="0" borderId="1" xfId="0" applyFont="1" applyBorder="1"/>
    <xf numFmtId="4" fontId="0" fillId="0" borderId="0" xfId="0" applyNumberFormat="1"/>
    <xf numFmtId="3" fontId="0" fillId="0" borderId="0" xfId="0" applyNumberFormat="1"/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12.06.2016-%2003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МН"/>
      <sheetName val="Отчет ГС"/>
      <sheetName val="Отчет 2016-2017"/>
      <sheetName val="Лист2"/>
      <sheetName val="Касса"/>
      <sheetName val="Смета"/>
    </sheetNames>
    <sheetDataSet>
      <sheetData sheetId="0">
        <row r="5">
          <cell r="C5">
            <v>9424.0300000000007</v>
          </cell>
        </row>
        <row r="7">
          <cell r="C7">
            <v>252432.12000000005</v>
          </cell>
        </row>
        <row r="8">
          <cell r="C8">
            <v>135971</v>
          </cell>
        </row>
        <row r="9">
          <cell r="C9">
            <v>24249</v>
          </cell>
        </row>
        <row r="10">
          <cell r="C10">
            <v>7000</v>
          </cell>
        </row>
        <row r="11">
          <cell r="C11">
            <v>58212.4</v>
          </cell>
        </row>
        <row r="12">
          <cell r="C12">
            <v>836.28</v>
          </cell>
        </row>
        <row r="13">
          <cell r="C13">
            <v>3213</v>
          </cell>
        </row>
        <row r="16">
          <cell r="C16">
            <v>-190618.99</v>
          </cell>
        </row>
        <row r="17">
          <cell r="C17">
            <v>-13101.34</v>
          </cell>
        </row>
        <row r="18">
          <cell r="C18">
            <v>-9095.4</v>
          </cell>
        </row>
        <row r="21">
          <cell r="C21">
            <v>-55466</v>
          </cell>
        </row>
        <row r="24">
          <cell r="C24">
            <v>-38000</v>
          </cell>
        </row>
        <row r="26">
          <cell r="C26">
            <v>-9227.7199999999993</v>
          </cell>
        </row>
        <row r="27">
          <cell r="C27">
            <v>-1500</v>
          </cell>
        </row>
        <row r="28">
          <cell r="C28">
            <v>-30000</v>
          </cell>
        </row>
        <row r="29">
          <cell r="C29">
            <v>-40000</v>
          </cell>
        </row>
        <row r="33">
          <cell r="C33">
            <v>-15200</v>
          </cell>
        </row>
        <row r="34">
          <cell r="C34">
            <v>-2700</v>
          </cell>
        </row>
        <row r="35">
          <cell r="C35">
            <v>-7500</v>
          </cell>
        </row>
        <row r="37">
          <cell r="C37">
            <v>-63000</v>
          </cell>
        </row>
        <row r="38">
          <cell r="C38">
            <v>-105000</v>
          </cell>
        </row>
        <row r="40">
          <cell r="C40">
            <v>71000</v>
          </cell>
        </row>
        <row r="41">
          <cell r="C41">
            <v>35646.42</v>
          </cell>
        </row>
        <row r="42">
          <cell r="C42">
            <v>-33000</v>
          </cell>
        </row>
        <row r="46">
          <cell r="C46">
            <v>63000</v>
          </cell>
        </row>
        <row r="48">
          <cell r="C48">
            <v>-11831.429999999998</v>
          </cell>
        </row>
        <row r="49">
          <cell r="C49">
            <v>-88316.57</v>
          </cell>
        </row>
        <row r="50">
          <cell r="C50">
            <v>-88687.62</v>
          </cell>
        </row>
        <row r="51">
          <cell r="C51">
            <v>-20000</v>
          </cell>
        </row>
        <row r="52">
          <cell r="C52">
            <v>-6000</v>
          </cell>
        </row>
        <row r="53">
          <cell r="C53">
            <v>-76863.23</v>
          </cell>
        </row>
        <row r="54">
          <cell r="C54">
            <v>-3000</v>
          </cell>
        </row>
        <row r="55">
          <cell r="C55">
            <v>-71000</v>
          </cell>
        </row>
        <row r="56">
          <cell r="C56">
            <v>-24000</v>
          </cell>
        </row>
        <row r="57">
          <cell r="C57">
            <v>-126429.82</v>
          </cell>
        </row>
      </sheetData>
      <sheetData sheetId="1">
        <row r="7">
          <cell r="C7">
            <v>870871</v>
          </cell>
        </row>
        <row r="8">
          <cell r="C8">
            <v>251363</v>
          </cell>
        </row>
        <row r="9">
          <cell r="C9">
            <v>87600</v>
          </cell>
        </row>
        <row r="10">
          <cell r="C10">
            <v>28000</v>
          </cell>
        </row>
        <row r="11">
          <cell r="C11">
            <v>331167.28000000003</v>
          </cell>
        </row>
        <row r="12">
          <cell r="C12">
            <v>821</v>
          </cell>
        </row>
        <row r="13">
          <cell r="C13">
            <v>7714.5</v>
          </cell>
        </row>
        <row r="16">
          <cell r="C16">
            <v>-187326.5</v>
          </cell>
        </row>
        <row r="17">
          <cell r="C17">
            <v>0</v>
          </cell>
        </row>
        <row r="18">
          <cell r="C18">
            <v>-6580</v>
          </cell>
        </row>
        <row r="19">
          <cell r="C19">
            <v>-324500</v>
          </cell>
        </row>
        <row r="20">
          <cell r="C20">
            <v>-42424.2</v>
          </cell>
        </row>
        <row r="22">
          <cell r="C22">
            <v>-900</v>
          </cell>
        </row>
        <row r="23">
          <cell r="C23">
            <v>-52600</v>
          </cell>
        </row>
        <row r="25">
          <cell r="C25">
            <v>-12000</v>
          </cell>
        </row>
        <row r="26">
          <cell r="C26">
            <v>-3821</v>
          </cell>
        </row>
        <row r="28">
          <cell r="C28">
            <v>-54331.93</v>
          </cell>
        </row>
        <row r="30">
          <cell r="C30">
            <v>-1000</v>
          </cell>
        </row>
        <row r="31">
          <cell r="C31">
            <v>-20520</v>
          </cell>
        </row>
        <row r="32">
          <cell r="C32">
            <v>-5000</v>
          </cell>
        </row>
        <row r="33">
          <cell r="C33">
            <v>-16458</v>
          </cell>
        </row>
        <row r="35">
          <cell r="C35">
            <v>-76500</v>
          </cell>
        </row>
        <row r="37">
          <cell r="C37">
            <v>-765000</v>
          </cell>
        </row>
        <row r="45">
          <cell r="C45">
            <v>765000</v>
          </cell>
        </row>
        <row r="47">
          <cell r="C47">
            <v>-3280</v>
          </cell>
        </row>
        <row r="49">
          <cell r="C49">
            <v>-83224.399999999994</v>
          </cell>
        </row>
        <row r="53">
          <cell r="C53">
            <v>-6000</v>
          </cell>
        </row>
        <row r="56">
          <cell r="C56">
            <v>-220000</v>
          </cell>
        </row>
        <row r="57">
          <cell r="C57">
            <v>-302.3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topLeftCell="A25" workbookViewId="0">
      <selection sqref="A1:C66"/>
    </sheetView>
  </sheetViews>
  <sheetFormatPr defaultRowHeight="15" x14ac:dyDescent="0.25"/>
  <cols>
    <col min="1" max="1" width="19.85546875" customWidth="1"/>
    <col min="2" max="2" width="39.7109375" customWidth="1"/>
    <col min="3" max="3" width="13.7109375" customWidth="1"/>
    <col min="4" max="4" width="13" customWidth="1"/>
  </cols>
  <sheetData>
    <row r="1" spans="1:3" x14ac:dyDescent="0.25">
      <c r="A1" s="1" t="s">
        <v>0</v>
      </c>
    </row>
    <row r="2" spans="1:3" x14ac:dyDescent="0.25">
      <c r="B2" s="2" t="s">
        <v>1</v>
      </c>
    </row>
    <row r="4" spans="1:3" x14ac:dyDescent="0.25">
      <c r="A4" s="3" t="s">
        <v>2</v>
      </c>
      <c r="B4" s="3" t="s">
        <v>3</v>
      </c>
      <c r="C4" s="3" t="s">
        <v>4</v>
      </c>
    </row>
    <row r="5" spans="1:3" x14ac:dyDescent="0.25">
      <c r="A5" s="4"/>
      <c r="B5" s="5" t="s">
        <v>5</v>
      </c>
      <c r="C5" s="4">
        <f>'[1]Отчет ГС'!C5+'[1]Отчет МН'!C5</f>
        <v>9424.0300000000007</v>
      </c>
    </row>
    <row r="6" spans="1:3" x14ac:dyDescent="0.25">
      <c r="A6" s="6"/>
      <c r="B6" s="3" t="s">
        <v>6</v>
      </c>
      <c r="C6" s="6"/>
    </row>
    <row r="7" spans="1:3" x14ac:dyDescent="0.25">
      <c r="A7" s="6" t="s">
        <v>7</v>
      </c>
      <c r="B7" s="6" t="s">
        <v>8</v>
      </c>
      <c r="C7" s="7">
        <f>'[1]Отчет МН'!C7+'[1]Отчет ГС'!C7</f>
        <v>1123303.1200000001</v>
      </c>
    </row>
    <row r="8" spans="1:3" x14ac:dyDescent="0.25">
      <c r="A8" s="6" t="s">
        <v>7</v>
      </c>
      <c r="B8" s="6" t="s">
        <v>9</v>
      </c>
      <c r="C8" s="7">
        <f>'[1]Отчет МН'!C9+'[1]Отчет ГС'!C9</f>
        <v>111849</v>
      </c>
    </row>
    <row r="9" spans="1:3" x14ac:dyDescent="0.25">
      <c r="A9" s="6" t="s">
        <v>7</v>
      </c>
      <c r="B9" s="6" t="s">
        <v>10</v>
      </c>
      <c r="C9" s="7">
        <f>'[1]Отчет МН'!C10+'[1]Отчет ГС'!C10</f>
        <v>35000</v>
      </c>
    </row>
    <row r="10" spans="1:3" x14ac:dyDescent="0.25">
      <c r="A10" s="6" t="s">
        <v>7</v>
      </c>
      <c r="B10" s="6" t="s">
        <v>11</v>
      </c>
      <c r="C10" s="7">
        <f>'[1]Отчет МН'!C12+'[1]Отчет ГС'!C12</f>
        <v>1657.28</v>
      </c>
    </row>
    <row r="11" spans="1:3" x14ac:dyDescent="0.25">
      <c r="A11" s="6" t="s">
        <v>7</v>
      </c>
      <c r="B11" s="6" t="s">
        <v>12</v>
      </c>
      <c r="C11" s="7">
        <f>'[1]Отчет МН'!C13+'[1]Отчет ГС'!C13</f>
        <v>10927.5</v>
      </c>
    </row>
    <row r="12" spans="1:3" x14ac:dyDescent="0.25">
      <c r="A12" s="6" t="s">
        <v>13</v>
      </c>
      <c r="B12" s="6" t="s">
        <v>13</v>
      </c>
      <c r="C12" s="7">
        <f>'[1]Отчет МН'!C8+'[1]Отчет ГС'!C8</f>
        <v>387334</v>
      </c>
    </row>
    <row r="13" spans="1:3" x14ac:dyDescent="0.25">
      <c r="A13" s="6" t="s">
        <v>14</v>
      </c>
      <c r="B13" s="6" t="s">
        <v>15</v>
      </c>
      <c r="C13" s="7">
        <f>'[1]Отчет МН'!C11+'[1]Отчет ГС'!C11</f>
        <v>389379.68000000005</v>
      </c>
    </row>
    <row r="14" spans="1:3" x14ac:dyDescent="0.25">
      <c r="A14" s="3" t="s">
        <v>16</v>
      </c>
      <c r="B14" s="3" t="s">
        <v>17</v>
      </c>
      <c r="C14" s="8">
        <f>SUM(C7:C13)</f>
        <v>2059450.58</v>
      </c>
    </row>
    <row r="15" spans="1:3" x14ac:dyDescent="0.25">
      <c r="A15" s="6"/>
      <c r="B15" s="3" t="s">
        <v>18</v>
      </c>
      <c r="C15" s="7"/>
    </row>
    <row r="16" spans="1:3" x14ac:dyDescent="0.25">
      <c r="A16" s="6" t="s">
        <v>7</v>
      </c>
      <c r="B16" s="6" t="s">
        <v>19</v>
      </c>
      <c r="C16" s="7">
        <f>'[1]Отчет ГС'!C16+'[1]Отчет МН'!C16+5000</f>
        <v>-372945.49</v>
      </c>
    </row>
    <row r="17" spans="1:3" x14ac:dyDescent="0.25">
      <c r="A17" s="6" t="s">
        <v>7</v>
      </c>
      <c r="B17" s="9" t="s">
        <v>20</v>
      </c>
      <c r="C17" s="7">
        <f>'[1]Отчет ГС'!C17+'[1]Отчет МН'!C17</f>
        <v>-13101.34</v>
      </c>
    </row>
    <row r="18" spans="1:3" x14ac:dyDescent="0.25">
      <c r="A18" s="6" t="s">
        <v>7</v>
      </c>
      <c r="B18" s="9" t="s">
        <v>21</v>
      </c>
      <c r="C18" s="7">
        <f>'[1]Отчет ГС'!C18+'[1]Отчет МН'!C18</f>
        <v>-15675.4</v>
      </c>
    </row>
    <row r="19" spans="1:3" x14ac:dyDescent="0.25">
      <c r="A19" s="6" t="s">
        <v>7</v>
      </c>
      <c r="B19" s="6" t="s">
        <v>22</v>
      </c>
      <c r="C19" s="7">
        <f>'[1]Отчет ГС'!C20+'[1]Отчет МН'!C20</f>
        <v>-42424.2</v>
      </c>
    </row>
    <row r="20" spans="1:3" x14ac:dyDescent="0.25">
      <c r="A20" s="6" t="s">
        <v>7</v>
      </c>
      <c r="B20" s="6" t="s">
        <v>23</v>
      </c>
      <c r="C20" s="7">
        <f>'[1]Отчет ГС'!C21+'[1]Отчет МН'!C21</f>
        <v>-55466</v>
      </c>
    </row>
    <row r="21" spans="1:3" x14ac:dyDescent="0.25">
      <c r="A21" s="6" t="s">
        <v>7</v>
      </c>
      <c r="B21" s="6" t="s">
        <v>24</v>
      </c>
      <c r="C21" s="7">
        <f>'[1]Отчет ГС'!C22+'[1]Отчет МН'!C22</f>
        <v>-900</v>
      </c>
    </row>
    <row r="22" spans="1:3" x14ac:dyDescent="0.25">
      <c r="A22" s="6" t="s">
        <v>7</v>
      </c>
      <c r="B22" s="6" t="s">
        <v>25</v>
      </c>
      <c r="C22" s="7">
        <f>'[1]Отчет ГС'!C25+'[1]Отчет МН'!C25</f>
        <v>-12000</v>
      </c>
    </row>
    <row r="23" spans="1:3" x14ac:dyDescent="0.25">
      <c r="A23" s="6" t="s">
        <v>7</v>
      </c>
      <c r="B23" s="6" t="s">
        <v>26</v>
      </c>
      <c r="C23" s="7">
        <f>'[1]Отчет ГС'!C26+'[1]Отчет МН'!C26</f>
        <v>-13048.72</v>
      </c>
    </row>
    <row r="24" spans="1:3" x14ac:dyDescent="0.25">
      <c r="A24" s="6" t="s">
        <v>7</v>
      </c>
      <c r="B24" s="6" t="s">
        <v>27</v>
      </c>
      <c r="C24" s="7">
        <f>'[1]Отчет ГС'!C27+'[1]Отчет МН'!C27</f>
        <v>-1500</v>
      </c>
    </row>
    <row r="25" spans="1:3" x14ac:dyDescent="0.25">
      <c r="A25" s="6" t="s">
        <v>7</v>
      </c>
      <c r="B25" s="6" t="s">
        <v>28</v>
      </c>
      <c r="C25" s="7">
        <f>'[1]Отчет ГС'!C30+'[1]Отчет МН'!C30</f>
        <v>-1000</v>
      </c>
    </row>
    <row r="26" spans="1:3" x14ac:dyDescent="0.25">
      <c r="A26" s="6" t="s">
        <v>7</v>
      </c>
      <c r="B26" s="6" t="s">
        <v>29</v>
      </c>
      <c r="C26" s="7">
        <f>'[1]Отчет ГС'!C31+'[1]Отчет МН'!C31</f>
        <v>-20520</v>
      </c>
    </row>
    <row r="27" spans="1:3" x14ac:dyDescent="0.25">
      <c r="A27" s="6" t="s">
        <v>7</v>
      </c>
      <c r="B27" s="6" t="s">
        <v>30</v>
      </c>
      <c r="C27" s="7">
        <f>'[1]Отчет ГС'!C32+'[1]Отчет МН'!C32</f>
        <v>-5000</v>
      </c>
    </row>
    <row r="28" spans="1:3" x14ac:dyDescent="0.25">
      <c r="A28" s="6" t="s">
        <v>7</v>
      </c>
      <c r="B28" s="6" t="s">
        <v>31</v>
      </c>
      <c r="C28" s="7">
        <f>'[1]Отчет ГС'!C33+'[1]Отчет МН'!C33</f>
        <v>-31658</v>
      </c>
    </row>
    <row r="29" spans="1:3" x14ac:dyDescent="0.25">
      <c r="A29" s="6" t="s">
        <v>7</v>
      </c>
      <c r="B29" s="6" t="s">
        <v>32</v>
      </c>
      <c r="C29" s="7">
        <f>'[1]Отчет ГС'!C34+'[1]Отчет МН'!C34</f>
        <v>-2700</v>
      </c>
    </row>
    <row r="30" spans="1:3" x14ac:dyDescent="0.25">
      <c r="A30" s="6" t="s">
        <v>7</v>
      </c>
      <c r="B30" s="6" t="s">
        <v>33</v>
      </c>
      <c r="C30" s="7">
        <f>'[1]Отчет ГС'!C35+'[1]Отчет МН'!C35</f>
        <v>-84000</v>
      </c>
    </row>
    <row r="31" spans="1:3" x14ac:dyDescent="0.25">
      <c r="A31" s="6" t="s">
        <v>71</v>
      </c>
      <c r="B31" s="6" t="s">
        <v>73</v>
      </c>
      <c r="C31" s="7">
        <v>-5000</v>
      </c>
    </row>
    <row r="32" spans="1:3" x14ac:dyDescent="0.25">
      <c r="A32" s="6" t="s">
        <v>34</v>
      </c>
      <c r="B32" s="6" t="s">
        <v>35</v>
      </c>
      <c r="C32" s="7">
        <f>'[1]Отчет ГС'!C28+'[1]Отчет МН'!C28</f>
        <v>-84331.93</v>
      </c>
    </row>
    <row r="33" spans="1:4" x14ac:dyDescent="0.25">
      <c r="A33" s="6" t="s">
        <v>34</v>
      </c>
      <c r="B33" s="6" t="s">
        <v>36</v>
      </c>
      <c r="C33" s="7">
        <f>'[1]Отчет ГС'!C29+'[1]Отчет МН'!C29</f>
        <v>-40000</v>
      </c>
    </row>
    <row r="34" spans="1:4" x14ac:dyDescent="0.25">
      <c r="A34" s="6" t="s">
        <v>13</v>
      </c>
      <c r="B34" s="6" t="s">
        <v>37</v>
      </c>
      <c r="C34" s="7">
        <f>'[1]Отчет ГС'!C23+'[1]Отчет МН'!C23</f>
        <v>-52600</v>
      </c>
    </row>
    <row r="35" spans="1:4" x14ac:dyDescent="0.25">
      <c r="A35" s="6" t="s">
        <v>13</v>
      </c>
      <c r="B35" s="6" t="s">
        <v>38</v>
      </c>
      <c r="C35" s="7">
        <f>'[1]Отчет ГС'!C24+'[1]Отчет МН'!C24</f>
        <v>-38000</v>
      </c>
    </row>
    <row r="36" spans="1:4" x14ac:dyDescent="0.25">
      <c r="A36" s="6" t="s">
        <v>14</v>
      </c>
      <c r="B36" s="6" t="s">
        <v>39</v>
      </c>
      <c r="C36" s="7">
        <f>'[1]Отчет ГС'!C19+'[1]Отчет МН'!C19</f>
        <v>-324500</v>
      </c>
    </row>
    <row r="37" spans="1:4" x14ac:dyDescent="0.25">
      <c r="A37" s="3" t="s">
        <v>16</v>
      </c>
      <c r="B37" s="3" t="s">
        <v>40</v>
      </c>
      <c r="C37" s="8">
        <f>SUM(C16:C36)</f>
        <v>-1216371.08</v>
      </c>
    </row>
    <row r="38" spans="1:4" x14ac:dyDescent="0.25">
      <c r="A38" s="6" t="s">
        <v>41</v>
      </c>
      <c r="B38" s="6" t="s">
        <v>42</v>
      </c>
      <c r="C38" s="7">
        <f>'[1]Отчет ГС'!C37+'[1]Отчет МН'!C37</f>
        <v>-828000</v>
      </c>
      <c r="D38" s="10"/>
    </row>
    <row r="39" spans="1:4" x14ac:dyDescent="0.25">
      <c r="A39" s="6" t="s">
        <v>43</v>
      </c>
      <c r="B39" s="6" t="s">
        <v>44</v>
      </c>
      <c r="C39" s="7">
        <f>'[1]Отчет ГС'!C38+'[1]Отчет МН'!C38</f>
        <v>-105000</v>
      </c>
      <c r="D39" s="10"/>
    </row>
    <row r="40" spans="1:4" x14ac:dyDescent="0.25">
      <c r="A40" s="3" t="s">
        <v>16</v>
      </c>
      <c r="B40" s="3" t="s">
        <v>45</v>
      </c>
      <c r="C40" s="8">
        <f>C38+C37+C39</f>
        <v>-2149371.08</v>
      </c>
      <c r="D40" s="11"/>
    </row>
    <row r="41" spans="1:4" x14ac:dyDescent="0.25">
      <c r="A41" s="6" t="s">
        <v>41</v>
      </c>
      <c r="B41" s="9" t="s">
        <v>46</v>
      </c>
      <c r="C41" s="7">
        <f>'[1]Отчет ГС'!C40+'[1]Отчет МН'!C40</f>
        <v>71000</v>
      </c>
      <c r="D41" s="11"/>
    </row>
    <row r="42" spans="1:4" x14ac:dyDescent="0.25">
      <c r="A42" s="6" t="s">
        <v>47</v>
      </c>
      <c r="B42" s="9" t="s">
        <v>48</v>
      </c>
      <c r="C42" s="7">
        <f>'[1]Отчет ГС'!C41+'[1]Отчет МН'!C41</f>
        <v>35646.42</v>
      </c>
      <c r="D42" s="11"/>
    </row>
    <row r="43" spans="1:4" x14ac:dyDescent="0.25">
      <c r="A43" s="6" t="s">
        <v>47</v>
      </c>
      <c r="B43" s="9" t="s">
        <v>49</v>
      </c>
      <c r="C43" s="7">
        <f>'[1]Отчет ГС'!C42+'[1]Отчет МН'!C42</f>
        <v>-33000</v>
      </c>
      <c r="D43" s="11"/>
    </row>
    <row r="44" spans="1:4" x14ac:dyDescent="0.25">
      <c r="A44" s="3" t="s">
        <v>16</v>
      </c>
      <c r="B44" s="12" t="s">
        <v>50</v>
      </c>
      <c r="C44" s="13">
        <f>C14+C41+C40+C42+C43+C5</f>
        <v>-6850.0500000000011</v>
      </c>
    </row>
    <row r="45" spans="1:4" x14ac:dyDescent="0.25">
      <c r="A45" s="4"/>
      <c r="B45" s="5" t="s">
        <v>51</v>
      </c>
      <c r="C45" s="4"/>
    </row>
    <row r="46" spans="1:4" x14ac:dyDescent="0.25">
      <c r="A46" s="4" t="s">
        <v>52</v>
      </c>
      <c r="B46" s="5" t="s">
        <v>53</v>
      </c>
      <c r="C46" s="5">
        <v>1935.37</v>
      </c>
    </row>
    <row r="47" spans="1:4" x14ac:dyDescent="0.25">
      <c r="A47" s="6" t="s">
        <v>41</v>
      </c>
      <c r="B47" s="6" t="s">
        <v>54</v>
      </c>
      <c r="C47" s="7">
        <f>'[1]Отчет ГС'!C45+'[1]Отчет МН'!C46</f>
        <v>828000</v>
      </c>
    </row>
    <row r="48" spans="1:4" x14ac:dyDescent="0.25">
      <c r="A48" s="6"/>
      <c r="B48" s="3" t="s">
        <v>55</v>
      </c>
      <c r="C48" s="6"/>
    </row>
    <row r="49" spans="1:4" x14ac:dyDescent="0.25">
      <c r="A49" s="6" t="s">
        <v>7</v>
      </c>
      <c r="B49" s="6" t="s">
        <v>56</v>
      </c>
      <c r="C49" s="7">
        <f>'[1]Отчет ГС'!C47+'[1]Отчет МН'!C48</f>
        <v>-15111.429999999998</v>
      </c>
    </row>
    <row r="50" spans="1:4" x14ac:dyDescent="0.25">
      <c r="A50" s="6" t="s">
        <v>7</v>
      </c>
      <c r="B50" s="6" t="s">
        <v>57</v>
      </c>
      <c r="C50" s="7">
        <f>'[1]Отчет ГС'!C48+'[1]Отчет МН'!C49</f>
        <v>-88316.57</v>
      </c>
    </row>
    <row r="51" spans="1:4" x14ac:dyDescent="0.25">
      <c r="A51" s="6" t="s">
        <v>7</v>
      </c>
      <c r="B51" s="6" t="s">
        <v>58</v>
      </c>
      <c r="C51" s="7">
        <f>'[1]Отчет ГС'!C49+'[1]Отчет МН'!C50</f>
        <v>-171912.02</v>
      </c>
    </row>
    <row r="52" spans="1:4" x14ac:dyDescent="0.25">
      <c r="A52" s="6" t="s">
        <v>7</v>
      </c>
      <c r="B52" s="6" t="s">
        <v>33</v>
      </c>
      <c r="C52" s="7">
        <f>'[1]Отчет ГС'!C50+'[1]Отчет МН'!C51</f>
        <v>-20000</v>
      </c>
    </row>
    <row r="53" spans="1:4" x14ac:dyDescent="0.25">
      <c r="A53" s="6" t="s">
        <v>7</v>
      </c>
      <c r="B53" s="6" t="s">
        <v>59</v>
      </c>
      <c r="C53" s="7">
        <f>'[1]Отчет ГС'!C51+'[1]Отчет МН'!C52</f>
        <v>-6000</v>
      </c>
    </row>
    <row r="54" spans="1:4" x14ac:dyDescent="0.25">
      <c r="A54" s="6" t="s">
        <v>41</v>
      </c>
      <c r="B54" s="6" t="s">
        <v>60</v>
      </c>
      <c r="C54" s="7">
        <f>'[1]Отчет ГС'!C54+'[1]Отчет МН'!C55</f>
        <v>-71000</v>
      </c>
    </row>
    <row r="55" spans="1:4" x14ac:dyDescent="0.25">
      <c r="A55" s="6" t="s">
        <v>34</v>
      </c>
      <c r="B55" s="6" t="s">
        <v>61</v>
      </c>
      <c r="C55" s="7">
        <f>'[1]Отчет ГС'!C53+'[1]Отчет МН'!C54</f>
        <v>-9000</v>
      </c>
    </row>
    <row r="56" spans="1:4" x14ac:dyDescent="0.25">
      <c r="A56" s="6" t="s">
        <v>34</v>
      </c>
      <c r="B56" s="6" t="s">
        <v>62</v>
      </c>
      <c r="C56" s="7">
        <f>'[1]Отчет ГС'!C55+'[1]Отчет МН'!C56</f>
        <v>-24000</v>
      </c>
    </row>
    <row r="57" spans="1:4" x14ac:dyDescent="0.25">
      <c r="A57" s="6" t="s">
        <v>34</v>
      </c>
      <c r="B57" s="6" t="s">
        <v>63</v>
      </c>
      <c r="C57" s="7">
        <f>'[1]Отчет ГС'!C57+'[1]Отчет МН'!C58</f>
        <v>-302.3</v>
      </c>
    </row>
    <row r="58" spans="1:4" x14ac:dyDescent="0.25">
      <c r="A58" s="6" t="s">
        <v>13</v>
      </c>
      <c r="B58" s="6" t="s">
        <v>64</v>
      </c>
      <c r="C58" s="7">
        <f>'[1]Отчет ГС'!C52+'[1]Отчет МН'!C53</f>
        <v>-76863.23</v>
      </c>
    </row>
    <row r="59" spans="1:4" x14ac:dyDescent="0.25">
      <c r="A59" s="6" t="s">
        <v>14</v>
      </c>
      <c r="B59" s="6" t="s">
        <v>39</v>
      </c>
      <c r="C59" s="7">
        <f>'[1]Отчет ГС'!C56+'[1]Отчет МН'!C57</f>
        <v>-346429.82</v>
      </c>
    </row>
    <row r="60" spans="1:4" x14ac:dyDescent="0.25">
      <c r="A60" s="6"/>
      <c r="B60" s="3" t="s">
        <v>65</v>
      </c>
      <c r="C60" s="8">
        <f>SUM(C49:C59)</f>
        <v>-828935.37</v>
      </c>
    </row>
    <row r="61" spans="1:4" x14ac:dyDescent="0.25">
      <c r="A61" s="6"/>
      <c r="B61" s="12" t="s">
        <v>66</v>
      </c>
      <c r="C61" s="13">
        <f>C47+C60+C46</f>
        <v>1000.0000000000045</v>
      </c>
    </row>
    <row r="62" spans="1:4" x14ac:dyDescent="0.25">
      <c r="A62" s="6"/>
      <c r="B62" s="12"/>
      <c r="C62" s="13"/>
    </row>
    <row r="63" spans="1:4" x14ac:dyDescent="0.25">
      <c r="A63" s="14" t="s">
        <v>67</v>
      </c>
      <c r="B63" s="14" t="s">
        <v>68</v>
      </c>
      <c r="C63" s="15">
        <v>309457.73</v>
      </c>
      <c r="D63" s="10"/>
    </row>
    <row r="64" spans="1:4" x14ac:dyDescent="0.25">
      <c r="A64" s="14" t="s">
        <v>13</v>
      </c>
      <c r="B64" s="14" t="s">
        <v>69</v>
      </c>
      <c r="C64" s="15">
        <v>219870.77</v>
      </c>
      <c r="D64" s="10"/>
    </row>
    <row r="65" spans="1:4" x14ac:dyDescent="0.25">
      <c r="A65" s="14" t="s">
        <v>14</v>
      </c>
      <c r="B65" s="14" t="s">
        <v>70</v>
      </c>
      <c r="C65" s="15">
        <v>-281550.14</v>
      </c>
      <c r="D65" s="10"/>
    </row>
    <row r="66" spans="1:4" x14ac:dyDescent="0.25">
      <c r="A66" s="14" t="s">
        <v>71</v>
      </c>
      <c r="B66" s="14" t="s">
        <v>72</v>
      </c>
      <c r="C66" s="15">
        <v>-162634.23000000001</v>
      </c>
      <c r="D66" s="10"/>
    </row>
  </sheetData>
  <autoFilter ref="A4:C6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Белеванцева Анна Владимировна</dc:creator>
  <cp:lastModifiedBy>Белеванцева Анна Владимировна</cp:lastModifiedBy>
  <cp:lastPrinted>2018-08-17T10:57:07Z</cp:lastPrinted>
  <dcterms:created xsi:type="dcterms:W3CDTF">2018-08-14T14:54:24Z</dcterms:created>
  <dcterms:modified xsi:type="dcterms:W3CDTF">2018-08-17T10:58:05Z</dcterms:modified>
</cp:coreProperties>
</file>