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\Desktop\Аня\Звездочка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Лист1!$A$6:$C$65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67" i="1" l="1"/>
  <c r="C17" i="1" l="1"/>
  <c r="C69" i="1" l="1"/>
  <c r="C64" i="1"/>
  <c r="C68" i="1"/>
  <c r="C38" i="1"/>
  <c r="C65" i="1" l="1"/>
  <c r="C41" i="1"/>
  <c r="C43" i="1" s="1"/>
</calcChain>
</file>

<file path=xl/sharedStrings.xml><?xml version="1.0" encoding="utf-8"?>
<sst xmlns="http://schemas.openxmlformats.org/spreadsheetml/2006/main" count="127" uniqueCount="76">
  <si>
    <t>Отчет  о финансово-хозяйственной деятельности за 2015-2016 год</t>
  </si>
  <si>
    <t>с 01.05.2015 по 30.04.2016</t>
  </si>
  <si>
    <t>Статья</t>
  </si>
  <si>
    <t>Назначение платежа</t>
  </si>
  <si>
    <t>Сумма</t>
  </si>
  <si>
    <t>Касса</t>
  </si>
  <si>
    <t xml:space="preserve">Поступления </t>
  </si>
  <si>
    <t>Итоги</t>
  </si>
  <si>
    <t>Начальное сальдо по кассе</t>
  </si>
  <si>
    <t>взносы</t>
  </si>
  <si>
    <t>Членские взносы</t>
  </si>
  <si>
    <t>Целевые</t>
  </si>
  <si>
    <t>Отработка</t>
  </si>
  <si>
    <t>Вступительные</t>
  </si>
  <si>
    <t>э/э</t>
  </si>
  <si>
    <t>Электроэнегия</t>
  </si>
  <si>
    <t>Пеня</t>
  </si>
  <si>
    <t>Налог</t>
  </si>
  <si>
    <t>Заем</t>
  </si>
  <si>
    <t>Поступление займа</t>
  </si>
  <si>
    <t>Итого сумма по поступлениям</t>
  </si>
  <si>
    <t>Расходы</t>
  </si>
  <si>
    <t xml:space="preserve">Зарплата </t>
  </si>
  <si>
    <t>Зарплата правления</t>
  </si>
  <si>
    <t>Материалы</t>
  </si>
  <si>
    <t>Ремонт дороги</t>
  </si>
  <si>
    <t>Ремонт водовода</t>
  </si>
  <si>
    <t>Телефон сторож</t>
  </si>
  <si>
    <t>Сварочные работы</t>
  </si>
  <si>
    <t>Канцтовары</t>
  </si>
  <si>
    <t>Программное обеспечение</t>
  </si>
  <si>
    <t>Юридические услуги</t>
  </si>
  <si>
    <t>Самогруз</t>
  </si>
  <si>
    <t>Дрова, уголь</t>
  </si>
  <si>
    <t xml:space="preserve">Корм для собак </t>
  </si>
  <si>
    <t>Транспортнрые расходы (бензин)</t>
  </si>
  <si>
    <t>Вывоз мусора</t>
  </si>
  <si>
    <t>Ремонт ЛЭП ( ООО УЭС)</t>
  </si>
  <si>
    <t>Взносы</t>
  </si>
  <si>
    <t>Ремонт трансформатора</t>
  </si>
  <si>
    <t>Электроэнергия</t>
  </si>
  <si>
    <t>Итого расход  по кассе</t>
  </si>
  <si>
    <t>Сдача средств в банк</t>
  </si>
  <si>
    <t xml:space="preserve">Банк </t>
  </si>
  <si>
    <t>Займы</t>
  </si>
  <si>
    <t>Возврат займа</t>
  </si>
  <si>
    <t>Итого расход по кассе + сдача в банк</t>
  </si>
  <si>
    <t>Подотчет</t>
  </si>
  <si>
    <t>Остаток средств в подотчете</t>
  </si>
  <si>
    <t>Сальдо (остаток по кассе на 01.05.2016)</t>
  </si>
  <si>
    <t>Банк</t>
  </si>
  <si>
    <t>Начальное сальдо банк</t>
  </si>
  <si>
    <t>Приход</t>
  </si>
  <si>
    <t>Расход</t>
  </si>
  <si>
    <t>Услуги банка</t>
  </si>
  <si>
    <t>Зарплата</t>
  </si>
  <si>
    <t>Налоги</t>
  </si>
  <si>
    <t>Земельный налог</t>
  </si>
  <si>
    <t>НООС</t>
  </si>
  <si>
    <t xml:space="preserve">Ремонт трансформатора </t>
  </si>
  <si>
    <t>ЛЭП (столбы +прокладка кабеля ООО УЭС)</t>
  </si>
  <si>
    <t>ЛЭП (Прокладка кабеля ООО СЭК)</t>
  </si>
  <si>
    <t>ЛЭП (Электротовары ЗАО СЭЛЛ)</t>
  </si>
  <si>
    <t>ЛЭП (Кабель  ТД УСЭК)</t>
  </si>
  <si>
    <t>ЛЭП  (столбы ИП Бережной)</t>
  </si>
  <si>
    <t>Дорога (Вывоз ТБО Акрилайн)</t>
  </si>
  <si>
    <t>Дорога (грейдер Лесная сказка)</t>
  </si>
  <si>
    <t>Дорога (экскаватор Евродизель)</t>
  </si>
  <si>
    <t xml:space="preserve">Итого расход по банку </t>
  </si>
  <si>
    <t>Сальдо (остаток на р/с на 15.10.2016)</t>
  </si>
  <si>
    <t>Итого сальдо по взносам</t>
  </si>
  <si>
    <t>Итоговое сальдо по целевым</t>
  </si>
  <si>
    <t>Итоговое сальдо по электроэнрергии</t>
  </si>
  <si>
    <t>Убыток</t>
  </si>
  <si>
    <t>Итоговое сальдо по убыткам</t>
  </si>
  <si>
    <t>Демонтаж старых проводов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</si>
</sst>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0" fontId="0" fillId="3" borderId="1" xfId="0" applyFill="1" applyBorder="1"/>
    <xf numFmtId="0" fontId="2" fillId="3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0"/>
  <sheetViews>
    <sheetView tabSelected="1" topLeftCell="A45" workbookViewId="0">
      <selection activeCell="A69" sqref="A69:XFD69"/>
    </sheetView>
  </sheetViews>
  <sheetFormatPr defaultRowHeight="15" x14ac:dyDescent="0.25"/>
  <cols>
    <col min="1" max="1" width="26.140625" customWidth="1"/>
    <col min="2" max="2" width="30.28515625" customWidth="1"/>
    <col min="3" max="3" width="24.42578125" customWidth="1"/>
    <col min="5" max="5" width="12.140625" bestFit="1" customWidth="1"/>
    <col min="7" max="7" width="9.7109375" bestFit="1" customWidth="1"/>
  </cols>
  <sheetData>
    <row r="2" spans="1:3" x14ac:dyDescent="0.25">
      <c r="A2" s="1" t="s">
        <v>0</v>
      </c>
    </row>
    <row r="3" spans="1:3" x14ac:dyDescent="0.25">
      <c r="B3" s="2" t="s">
        <v>1</v>
      </c>
    </row>
    <row r="5" spans="1:3" x14ac:dyDescent="0.25">
      <c r="A5" s="3" t="s">
        <v>2</v>
      </c>
      <c r="B5" s="3" t="s">
        <v>3</v>
      </c>
      <c r="C5" s="3" t="s">
        <v>4</v>
      </c>
    </row>
    <row r="6" spans="1:3" x14ac:dyDescent="0.25">
      <c r="A6" s="4"/>
      <c r="B6" s="5" t="s">
        <v>5</v>
      </c>
      <c r="C6" s="4"/>
    </row>
    <row r="7" spans="1:3" x14ac:dyDescent="0.25">
      <c r="A7" s="6"/>
      <c r="B7" s="3" t="s">
        <v>6</v>
      </c>
      <c r="C7" s="6"/>
    </row>
    <row r="8" spans="1:3" x14ac:dyDescent="0.25">
      <c r="A8" s="6" t="s">
        <v>7</v>
      </c>
      <c r="B8" s="3" t="s">
        <v>8</v>
      </c>
      <c r="C8" s="3">
        <v>12323.31</v>
      </c>
    </row>
    <row r="9" spans="1:3" x14ac:dyDescent="0.25">
      <c r="A9" s="6" t="s">
        <v>9</v>
      </c>
      <c r="B9" s="6" t="s">
        <v>10</v>
      </c>
      <c r="C9" s="7">
        <v>1324866</v>
      </c>
    </row>
    <row r="10" spans="1:3" x14ac:dyDescent="0.25">
      <c r="A10" s="6" t="s">
        <v>11</v>
      </c>
      <c r="B10" s="6" t="s">
        <v>11</v>
      </c>
      <c r="C10" s="7">
        <v>721222</v>
      </c>
    </row>
    <row r="11" spans="1:3" x14ac:dyDescent="0.25">
      <c r="A11" s="6" t="s">
        <v>9</v>
      </c>
      <c r="B11" s="6" t="s">
        <v>12</v>
      </c>
      <c r="C11" s="7">
        <v>141918</v>
      </c>
    </row>
    <row r="12" spans="1:3" x14ac:dyDescent="0.25">
      <c r="A12" s="6" t="s">
        <v>9</v>
      </c>
      <c r="B12" s="6" t="s">
        <v>13</v>
      </c>
      <c r="C12" s="7">
        <v>90005</v>
      </c>
    </row>
    <row r="13" spans="1:3" x14ac:dyDescent="0.25">
      <c r="A13" s="6" t="s">
        <v>14</v>
      </c>
      <c r="B13" s="6" t="s">
        <v>15</v>
      </c>
      <c r="C13" s="7">
        <v>480275.44999999995</v>
      </c>
    </row>
    <row r="14" spans="1:3" x14ac:dyDescent="0.25">
      <c r="A14" s="6" t="s">
        <v>9</v>
      </c>
      <c r="B14" s="6" t="s">
        <v>16</v>
      </c>
      <c r="C14" s="7">
        <v>21584</v>
      </c>
    </row>
    <row r="15" spans="1:3" x14ac:dyDescent="0.25">
      <c r="A15" s="6" t="s">
        <v>9</v>
      </c>
      <c r="B15" s="6" t="s">
        <v>17</v>
      </c>
      <c r="C15" s="7">
        <v>12882.1</v>
      </c>
    </row>
    <row r="16" spans="1:3" x14ac:dyDescent="0.25">
      <c r="A16" s="6" t="s">
        <v>18</v>
      </c>
      <c r="B16" s="6" t="s">
        <v>19</v>
      </c>
      <c r="C16" s="7">
        <v>130000</v>
      </c>
    </row>
    <row r="17" spans="1:5" x14ac:dyDescent="0.25">
      <c r="A17" s="3" t="s">
        <v>7</v>
      </c>
      <c r="B17" s="3" t="s">
        <v>20</v>
      </c>
      <c r="C17" s="8">
        <f>SUM(C9:C16)</f>
        <v>2922752.5500000003</v>
      </c>
      <c r="E17" s="17"/>
    </row>
    <row r="18" spans="1:5" x14ac:dyDescent="0.25">
      <c r="A18" s="3"/>
      <c r="B18" s="3" t="s">
        <v>21</v>
      </c>
      <c r="C18" s="7"/>
    </row>
    <row r="19" spans="1:5" x14ac:dyDescent="0.25">
      <c r="A19" s="6" t="s">
        <v>9</v>
      </c>
      <c r="B19" s="6" t="s">
        <v>22</v>
      </c>
      <c r="C19" s="7">
        <f>-417683.2+25000</f>
        <v>-392683.2</v>
      </c>
      <c r="E19" s="17"/>
    </row>
    <row r="20" spans="1:5" x14ac:dyDescent="0.25">
      <c r="A20" s="6" t="s">
        <v>9</v>
      </c>
      <c r="B20" s="9" t="s">
        <v>23</v>
      </c>
      <c r="C20" s="7">
        <v>-25000</v>
      </c>
    </row>
    <row r="21" spans="1:5" x14ac:dyDescent="0.25">
      <c r="A21" s="6" t="s">
        <v>9</v>
      </c>
      <c r="B21" s="9" t="s">
        <v>24</v>
      </c>
      <c r="C21" s="7">
        <v>-23381.040000000001</v>
      </c>
    </row>
    <row r="22" spans="1:5" x14ac:dyDescent="0.25">
      <c r="A22" s="6" t="s">
        <v>9</v>
      </c>
      <c r="B22" s="6" t="s">
        <v>25</v>
      </c>
      <c r="C22" s="7">
        <v>-37000</v>
      </c>
    </row>
    <row r="23" spans="1:5" x14ac:dyDescent="0.25">
      <c r="A23" s="6" t="s">
        <v>9</v>
      </c>
      <c r="B23" s="6" t="s">
        <v>26</v>
      </c>
      <c r="C23" s="7">
        <v>-3000</v>
      </c>
    </row>
    <row r="24" spans="1:5" x14ac:dyDescent="0.25">
      <c r="A24" s="6" t="s">
        <v>9</v>
      </c>
      <c r="B24" s="6" t="s">
        <v>27</v>
      </c>
      <c r="C24" s="7">
        <v>0</v>
      </c>
    </row>
    <row r="25" spans="1:5" x14ac:dyDescent="0.25">
      <c r="A25" s="6" t="s">
        <v>9</v>
      </c>
      <c r="B25" s="6" t="s">
        <v>28</v>
      </c>
      <c r="C25" s="7">
        <v>-600</v>
      </c>
    </row>
    <row r="26" spans="1:5" x14ac:dyDescent="0.25">
      <c r="A26" s="6" t="s">
        <v>9</v>
      </c>
      <c r="B26" s="6" t="s">
        <v>29</v>
      </c>
      <c r="C26" s="7">
        <v>-5937.88</v>
      </c>
    </row>
    <row r="27" spans="1:5" x14ac:dyDescent="0.25">
      <c r="A27" s="6" t="s">
        <v>9</v>
      </c>
      <c r="B27" s="6" t="s">
        <v>30</v>
      </c>
      <c r="C27" s="7">
        <v>-3000</v>
      </c>
    </row>
    <row r="28" spans="1:5" x14ac:dyDescent="0.25">
      <c r="A28" s="6" t="s">
        <v>9</v>
      </c>
      <c r="B28" s="6" t="s">
        <v>31</v>
      </c>
      <c r="C28" s="7">
        <v>-500</v>
      </c>
    </row>
    <row r="29" spans="1:5" x14ac:dyDescent="0.25">
      <c r="A29" s="6" t="s">
        <v>9</v>
      </c>
      <c r="B29" s="6" t="s">
        <v>32</v>
      </c>
      <c r="C29" s="7">
        <v>-8000</v>
      </c>
    </row>
    <row r="30" spans="1:5" x14ac:dyDescent="0.25">
      <c r="A30" s="6" t="s">
        <v>9</v>
      </c>
      <c r="B30" s="6" t="s">
        <v>33</v>
      </c>
      <c r="C30" s="7">
        <v>-14200</v>
      </c>
    </row>
    <row r="31" spans="1:5" x14ac:dyDescent="0.25">
      <c r="A31" s="6" t="s">
        <v>9</v>
      </c>
      <c r="B31" s="6" t="s">
        <v>34</v>
      </c>
      <c r="C31" s="7">
        <v>-10500</v>
      </c>
    </row>
    <row r="32" spans="1:5" x14ac:dyDescent="0.25">
      <c r="A32" s="6" t="s">
        <v>9</v>
      </c>
      <c r="B32" s="6" t="s">
        <v>35</v>
      </c>
      <c r="C32" s="7">
        <v>-18700</v>
      </c>
    </row>
    <row r="33" spans="1:5" x14ac:dyDescent="0.25">
      <c r="A33" s="6" t="s">
        <v>9</v>
      </c>
      <c r="B33" s="6" t="s">
        <v>36</v>
      </c>
      <c r="C33" s="7">
        <v>-7500</v>
      </c>
    </row>
    <row r="34" spans="1:5" x14ac:dyDescent="0.25">
      <c r="A34" s="6" t="s">
        <v>38</v>
      </c>
      <c r="B34" s="6" t="s">
        <v>39</v>
      </c>
      <c r="C34" s="7">
        <v>-74333.19</v>
      </c>
    </row>
    <row r="35" spans="1:5" x14ac:dyDescent="0.25">
      <c r="A35" s="6" t="s">
        <v>11</v>
      </c>
      <c r="B35" s="6" t="s">
        <v>37</v>
      </c>
      <c r="C35" s="7">
        <v>-130000</v>
      </c>
    </row>
    <row r="36" spans="1:5" x14ac:dyDescent="0.25">
      <c r="A36" s="6" t="s">
        <v>11</v>
      </c>
      <c r="B36" s="6" t="s">
        <v>75</v>
      </c>
      <c r="C36" s="7">
        <v>-30000</v>
      </c>
    </row>
    <row r="37" spans="1:5" x14ac:dyDescent="0.25">
      <c r="A37" s="6" t="s">
        <v>14</v>
      </c>
      <c r="B37" s="6" t="s">
        <v>40</v>
      </c>
      <c r="C37" s="7">
        <v>-319</v>
      </c>
    </row>
    <row r="38" spans="1:5" x14ac:dyDescent="0.25">
      <c r="A38" s="6" t="s">
        <v>7</v>
      </c>
      <c r="B38" s="3" t="s">
        <v>41</v>
      </c>
      <c r="C38" s="8">
        <f>SUM(C19:C37)</f>
        <v>-784654.31</v>
      </c>
      <c r="E38" s="17"/>
    </row>
    <row r="39" spans="1:5" x14ac:dyDescent="0.25">
      <c r="A39" s="6" t="s">
        <v>42</v>
      </c>
      <c r="B39" s="6" t="s">
        <v>43</v>
      </c>
      <c r="C39" s="7">
        <v>-2047250</v>
      </c>
    </row>
    <row r="40" spans="1:5" x14ac:dyDescent="0.25">
      <c r="A40" s="6" t="s">
        <v>44</v>
      </c>
      <c r="B40" s="6" t="s">
        <v>45</v>
      </c>
      <c r="C40" s="7">
        <v>-25000</v>
      </c>
    </row>
    <row r="41" spans="1:5" x14ac:dyDescent="0.25">
      <c r="A41" s="3" t="s">
        <v>7</v>
      </c>
      <c r="B41" s="3" t="s">
        <v>46</v>
      </c>
      <c r="C41" s="8">
        <f>C39+C38+C40</f>
        <v>-2856904.31</v>
      </c>
    </row>
    <row r="42" spans="1:5" x14ac:dyDescent="0.25">
      <c r="A42" s="6" t="s">
        <v>47</v>
      </c>
      <c r="B42" s="10" t="s">
        <v>48</v>
      </c>
      <c r="C42" s="8">
        <v>-68727.51999999999</v>
      </c>
    </row>
    <row r="43" spans="1:5" x14ac:dyDescent="0.25">
      <c r="A43" s="6" t="s">
        <v>7</v>
      </c>
      <c r="B43" s="11" t="s">
        <v>49</v>
      </c>
      <c r="C43" s="12">
        <f>C17+C41+C42+C8</f>
        <v>9444.0300000002335</v>
      </c>
    </row>
    <row r="44" spans="1:5" x14ac:dyDescent="0.25">
      <c r="A44" s="4"/>
      <c r="B44" s="5" t="s">
        <v>50</v>
      </c>
      <c r="C44" s="4"/>
    </row>
    <row r="45" spans="1:5" x14ac:dyDescent="0.25">
      <c r="A45" s="13" t="s">
        <v>7</v>
      </c>
      <c r="B45" s="14" t="s">
        <v>51</v>
      </c>
      <c r="C45" s="7">
        <v>11381.6</v>
      </c>
    </row>
    <row r="46" spans="1:5" x14ac:dyDescent="0.25">
      <c r="A46" s="6" t="s">
        <v>42</v>
      </c>
      <c r="B46" s="6" t="s">
        <v>52</v>
      </c>
      <c r="C46" s="7">
        <v>2047250</v>
      </c>
    </row>
    <row r="47" spans="1:5" x14ac:dyDescent="0.25">
      <c r="A47" s="6"/>
      <c r="B47" s="3" t="s">
        <v>53</v>
      </c>
      <c r="C47" s="6"/>
    </row>
    <row r="48" spans="1:5" x14ac:dyDescent="0.25">
      <c r="A48" s="6" t="s">
        <v>9</v>
      </c>
      <c r="B48" s="6" t="s">
        <v>54</v>
      </c>
      <c r="C48" s="7">
        <v>-10085</v>
      </c>
    </row>
    <row r="49" spans="1:7" x14ac:dyDescent="0.25">
      <c r="A49" s="6" t="s">
        <v>9</v>
      </c>
      <c r="B49" s="6" t="s">
        <v>55</v>
      </c>
      <c r="C49" s="7">
        <v>0</v>
      </c>
    </row>
    <row r="50" spans="1:7" x14ac:dyDescent="0.25">
      <c r="A50" s="6" t="s">
        <v>9</v>
      </c>
      <c r="B50" s="6" t="s">
        <v>56</v>
      </c>
      <c r="C50" s="7">
        <v>-190095.10000000003</v>
      </c>
      <c r="E50" s="17"/>
      <c r="G50" s="17"/>
    </row>
    <row r="51" spans="1:7" x14ac:dyDescent="0.25">
      <c r="A51" s="6" t="s">
        <v>9</v>
      </c>
      <c r="B51" s="6" t="s">
        <v>57</v>
      </c>
      <c r="C51" s="7">
        <v>-15376</v>
      </c>
      <c r="E51" s="17"/>
    </row>
    <row r="52" spans="1:7" x14ac:dyDescent="0.25">
      <c r="A52" s="6" t="s">
        <v>9</v>
      </c>
      <c r="B52" s="6" t="s">
        <v>36</v>
      </c>
      <c r="C52" s="7">
        <v>-60000</v>
      </c>
    </row>
    <row r="53" spans="1:7" x14ac:dyDescent="0.25">
      <c r="A53" s="6" t="s">
        <v>9</v>
      </c>
      <c r="B53" s="6" t="s">
        <v>58</v>
      </c>
      <c r="C53" s="7">
        <v>-25000</v>
      </c>
    </row>
    <row r="54" spans="1:7" x14ac:dyDescent="0.25">
      <c r="A54" s="6" t="s">
        <v>38</v>
      </c>
      <c r="B54" s="6" t="s">
        <v>59</v>
      </c>
      <c r="C54" s="7">
        <v>-35094.53</v>
      </c>
      <c r="E54" s="17"/>
    </row>
    <row r="55" spans="1:7" x14ac:dyDescent="0.25">
      <c r="A55" s="6" t="s">
        <v>11</v>
      </c>
      <c r="B55" s="6" t="s">
        <v>60</v>
      </c>
      <c r="C55" s="7">
        <v>-530923.82000000007</v>
      </c>
    </row>
    <row r="56" spans="1:7" x14ac:dyDescent="0.25">
      <c r="A56" s="6" t="s">
        <v>11</v>
      </c>
      <c r="B56" s="6" t="s">
        <v>61</v>
      </c>
      <c r="C56" s="7">
        <v>-45006.25</v>
      </c>
    </row>
    <row r="57" spans="1:7" x14ac:dyDescent="0.25">
      <c r="A57" s="6" t="s">
        <v>11</v>
      </c>
      <c r="B57" s="6" t="s">
        <v>62</v>
      </c>
      <c r="C57" s="7">
        <v>-24347.53</v>
      </c>
    </row>
    <row r="58" spans="1:7" x14ac:dyDescent="0.25">
      <c r="A58" s="6" t="s">
        <v>11</v>
      </c>
      <c r="B58" s="6" t="s">
        <v>63</v>
      </c>
      <c r="C58" s="7">
        <v>-30870</v>
      </c>
    </row>
    <row r="59" spans="1:7" x14ac:dyDescent="0.25">
      <c r="A59" s="6" t="s">
        <v>11</v>
      </c>
      <c r="B59" s="6" t="s">
        <v>64</v>
      </c>
      <c r="C59" s="7">
        <v>-158400</v>
      </c>
    </row>
    <row r="60" spans="1:7" x14ac:dyDescent="0.25">
      <c r="A60" s="6" t="s">
        <v>9</v>
      </c>
      <c r="B60" s="6" t="s">
        <v>65</v>
      </c>
      <c r="C60" s="7">
        <v>-37500</v>
      </c>
    </row>
    <row r="61" spans="1:7" x14ac:dyDescent="0.25">
      <c r="A61" s="6" t="s">
        <v>38</v>
      </c>
      <c r="B61" s="6" t="s">
        <v>66</v>
      </c>
      <c r="C61" s="7">
        <v>-59998</v>
      </c>
    </row>
    <row r="62" spans="1:7" x14ac:dyDescent="0.25">
      <c r="A62" s="6" t="s">
        <v>9</v>
      </c>
      <c r="B62" s="6" t="s">
        <v>67</v>
      </c>
      <c r="C62" s="7">
        <v>-262500</v>
      </c>
      <c r="E62" s="17"/>
    </row>
    <row r="63" spans="1:7" x14ac:dyDescent="0.25">
      <c r="A63" s="6" t="s">
        <v>14</v>
      </c>
      <c r="B63" s="6" t="s">
        <v>40</v>
      </c>
      <c r="C63" s="7">
        <v>-571500</v>
      </c>
    </row>
    <row r="64" spans="1:7" x14ac:dyDescent="0.25">
      <c r="A64" s="6"/>
      <c r="B64" s="3" t="s">
        <v>68</v>
      </c>
      <c r="C64" s="8">
        <f>SUM(C48:C63)</f>
        <v>-2056696.23</v>
      </c>
      <c r="E64" s="17"/>
    </row>
    <row r="65" spans="1:5" x14ac:dyDescent="0.25">
      <c r="A65" s="6" t="s">
        <v>7</v>
      </c>
      <c r="B65" s="11" t="s">
        <v>69</v>
      </c>
      <c r="C65" s="12">
        <f>C46+C45+C64</f>
        <v>1935.3700000001118</v>
      </c>
    </row>
    <row r="66" spans="1:5" x14ac:dyDescent="0.25">
      <c r="A66" s="6"/>
      <c r="B66" s="11"/>
      <c r="C66" s="12"/>
    </row>
    <row r="67" spans="1:5" x14ac:dyDescent="0.25">
      <c r="A67" s="15" t="s">
        <v>38</v>
      </c>
      <c r="B67" s="15" t="s">
        <v>70</v>
      </c>
      <c r="C67" s="16">
        <f>C9+C11+C12+C14+C19+C21+C22+C23+C25+C26+C27+C28+C29+C30+C31+C32+C33+C48+C50+C51+C52+C53+C34+C54+C60+C61+C62+C15</f>
        <v>296271.16000000003</v>
      </c>
    </row>
    <row r="68" spans="1:5" x14ac:dyDescent="0.25">
      <c r="A68" s="15" t="s">
        <v>11</v>
      </c>
      <c r="B68" s="15" t="s">
        <v>71</v>
      </c>
      <c r="C68" s="16">
        <f>C10+C35+C55+C56+C57+C58+C59</f>
        <v>-198325.60000000006</v>
      </c>
      <c r="E68" s="17"/>
    </row>
    <row r="69" spans="1:5" x14ac:dyDescent="0.25">
      <c r="A69" s="15" t="s">
        <v>14</v>
      </c>
      <c r="B69" s="15" t="s">
        <v>72</v>
      </c>
      <c r="C69" s="16">
        <f>C13+C37+C63</f>
        <v>-91543.550000000047</v>
      </c>
    </row>
    <row r="70" spans="1:5" x14ac:dyDescent="0.25">
      <c r="A70" s="15" t="s">
        <v>73</v>
      </c>
      <c r="B70" s="15" t="s">
        <v>74</v>
      </c>
      <c r="C70" s="16">
        <v>0</v>
      </c>
    </row>
  </sheetData>
  <autoFilter ref="A6:C65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Белеванцева Анна Владимировна</dc:creator>
  <cp:lastModifiedBy>Белеванцева Анна Владимировна</cp:lastModifiedBy>
  <cp:lastPrinted>2018-11-20T10:04:34Z</cp:lastPrinted>
  <dcterms:created xsi:type="dcterms:W3CDTF">2018-10-11T05:26:48Z</dcterms:created>
  <dcterms:modified xsi:type="dcterms:W3CDTF">2018-11-20T13:06:16Z</dcterms:modified>
</cp:coreProperties>
</file>